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n365.sharepoint.com/sites/MNIT-MnGeo/GAC/GAC Priorities/"/>
    </mc:Choice>
  </mc:AlternateContent>
  <xr:revisionPtr revIDLastSave="50" documentId="11_58582FFDD2A428AB13E70F24528014A0DF97A230" xr6:coauthVersionLast="47" xr6:coauthVersionMax="47" xr10:uidLastSave="{14ADF658-316E-4D54-B8CA-6C37EDAED237}"/>
  <bookViews>
    <workbookView xWindow="28680" yWindow="-120" windowWidth="29040" windowHeight="16440" firstSheet="2" activeTab="2" xr2:uid="{00000000-000D-0000-FFFF-FFFF00000000}"/>
  </bookViews>
  <sheets>
    <sheet name="Summary Short Names" sheetId="5" r:id="rId1"/>
    <sheet name="Summary Full Names" sheetId="4" r:id="rId2"/>
    <sheet name="2022 PRIORITIZATION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3" l="1"/>
  <c r="F3" i="3"/>
  <c r="F5" i="3"/>
  <c r="F8" i="3"/>
  <c r="F9" i="3"/>
  <c r="F7" i="3"/>
  <c r="F2" i="3"/>
  <c r="F6" i="3"/>
  <c r="F11" i="3"/>
  <c r="F13" i="3"/>
  <c r="H13" i="3"/>
  <c r="F10" i="3"/>
  <c r="F12" i="3"/>
  <c r="F14" i="3"/>
  <c r="F15" i="3"/>
  <c r="F16" i="3"/>
  <c r="F18" i="3"/>
  <c r="F21" i="3"/>
  <c r="F19" i="3"/>
  <c r="F22" i="3"/>
  <c r="F17" i="3"/>
  <c r="F23" i="3"/>
  <c r="F24" i="3"/>
  <c r="F26" i="3"/>
  <c r="F20" i="3"/>
  <c r="F25" i="3"/>
  <c r="N25" i="3"/>
  <c r="H25" i="3" s="1"/>
  <c r="N20" i="3"/>
  <c r="H20" i="3" s="1"/>
  <c r="N24" i="3"/>
  <c r="H24" i="3" s="1"/>
  <c r="N23" i="3"/>
  <c r="H23" i="3" s="1"/>
  <c r="N17" i="3"/>
  <c r="H17" i="3" s="1"/>
  <c r="N16" i="3"/>
  <c r="H16" i="3" s="1"/>
  <c r="N21" i="3"/>
  <c r="H21" i="3" s="1"/>
  <c r="N7" i="3"/>
  <c r="H7" i="3" s="1"/>
  <c r="N9" i="3"/>
  <c r="H9" i="3" s="1"/>
  <c r="N18" i="3"/>
  <c r="H18" i="3" s="1"/>
  <c r="N10" i="3"/>
  <c r="H10" i="3" s="1"/>
  <c r="N8" i="3"/>
  <c r="H8" i="3" s="1"/>
  <c r="N5" i="3"/>
  <c r="H5" i="3" s="1"/>
  <c r="N12" i="3"/>
  <c r="H12" i="3" s="1"/>
  <c r="N2" i="3"/>
  <c r="H2" i="3" s="1"/>
  <c r="N15" i="3"/>
  <c r="H15" i="3" s="1"/>
  <c r="N14" i="3"/>
  <c r="H14" i="3" s="1"/>
  <c r="N6" i="3"/>
  <c r="H6" i="3" s="1"/>
  <c r="N26" i="3"/>
  <c r="H26" i="3" s="1"/>
  <c r="N11" i="3"/>
  <c r="H11" i="3" s="1"/>
  <c r="N3" i="3"/>
  <c r="H3" i="3" s="1"/>
  <c r="N4" i="3"/>
  <c r="H4" i="3" s="1"/>
  <c r="N19" i="3"/>
  <c r="H19" i="3" s="1"/>
  <c r="N22" i="3"/>
  <c r="H22" i="3" s="1"/>
  <c r="E4" i="3" l="1"/>
  <c r="E25" i="3"/>
  <c r="E20" i="3"/>
  <c r="E26" i="3"/>
  <c r="E24" i="3"/>
  <c r="E23" i="3"/>
  <c r="E17" i="3"/>
  <c r="E22" i="3"/>
  <c r="E19" i="3"/>
  <c r="E21" i="3"/>
  <c r="E18" i="3"/>
  <c r="E16" i="3"/>
  <c r="E15" i="3"/>
  <c r="E14" i="3"/>
  <c r="E12" i="3"/>
  <c r="E10" i="3"/>
  <c r="E13" i="3"/>
  <c r="E11" i="3"/>
  <c r="E6" i="3"/>
  <c r="E2" i="3"/>
  <c r="E7" i="3"/>
  <c r="E9" i="3"/>
  <c r="E8" i="3"/>
  <c r="E5" i="3"/>
  <c r="E3" i="3"/>
</calcChain>
</file>

<file path=xl/sharedStrings.xml><?xml version="1.0" encoding="utf-8"?>
<sst xmlns="http://schemas.openxmlformats.org/spreadsheetml/2006/main" count="341" uniqueCount="119">
  <si>
    <t>GAC Rank</t>
  </si>
  <si>
    <t>Project or Initiative Name</t>
  </si>
  <si>
    <t>Status</t>
  </si>
  <si>
    <t>Priority Owner</t>
  </si>
  <si>
    <t>Champ</t>
  </si>
  <si>
    <t>Parcel Data</t>
  </si>
  <si>
    <t>Active</t>
  </si>
  <si>
    <t>Alison Slaats</t>
  </si>
  <si>
    <t>Kotz</t>
  </si>
  <si>
    <t>Updated &amp; Aligned Boundary Data</t>
  </si>
  <si>
    <t>Preston Dowell</t>
  </si>
  <si>
    <t>GIO</t>
  </si>
  <si>
    <t>Address Points Data</t>
  </si>
  <si>
    <t>MnGeo</t>
  </si>
  <si>
    <t>Road Centerline Data</t>
  </si>
  <si>
    <t>Underground Utilities Data Sharing Team</t>
  </si>
  <si>
    <t>Steve Swazee</t>
  </si>
  <si>
    <t>Cederberg</t>
  </si>
  <si>
    <t>Critical Infrastructure Data Workflow</t>
  </si>
  <si>
    <t>Stacey Stark</t>
  </si>
  <si>
    <t>Swazee</t>
  </si>
  <si>
    <t>Lidar Data</t>
  </si>
  <si>
    <t>Gerry Sjerven</t>
  </si>
  <si>
    <t>MnGeo Image Service Improvements</t>
  </si>
  <si>
    <t>Geodata Archive Implementation</t>
  </si>
  <si>
    <t>Ryan Mattke</t>
  </si>
  <si>
    <t>many</t>
  </si>
  <si>
    <t>Culvert Data Standard</t>
  </si>
  <si>
    <t>Rick Moore</t>
  </si>
  <si>
    <t>Lord</t>
  </si>
  <si>
    <t>U.S. National Grid Materials</t>
  </si>
  <si>
    <t>Randy Knippel</t>
  </si>
  <si>
    <t>Knippel</t>
  </si>
  <si>
    <t>Hydro-DEMs</t>
  </si>
  <si>
    <t>Sean Vaughn</t>
  </si>
  <si>
    <t>Many</t>
  </si>
  <si>
    <t>Remonumentation of all Section Corners</t>
  </si>
  <si>
    <t xml:space="preserve">Pat Veraguth                                                                                                                                   </t>
  </si>
  <si>
    <t>Trails Data Standard</t>
  </si>
  <si>
    <t>Sandra Yassin</t>
  </si>
  <si>
    <t>Success Stories for Geospatial Technology</t>
  </si>
  <si>
    <t>Active?</t>
  </si>
  <si>
    <t>Geospatial Commons Advisory Group</t>
  </si>
  <si>
    <t>NG9-1-1 Geospatial Forum</t>
  </si>
  <si>
    <t>Basemap Services</t>
  </si>
  <si>
    <t>Parks Data Standard</t>
  </si>
  <si>
    <t>Strategy Team for All Types of Imagery</t>
  </si>
  <si>
    <t>Climate Projection Data</t>
  </si>
  <si>
    <t>CJIS Data GIS Best Practices</t>
  </si>
  <si>
    <t>Britta Maddox</t>
  </si>
  <si>
    <t>State Business License Data</t>
  </si>
  <si>
    <t>Snow Emergency Parking Data Practices</t>
  </si>
  <si>
    <t>Inventory of MN GeoData Assets</t>
  </si>
  <si>
    <t>Summary Crime Data</t>
  </si>
  <si>
    <t>Street Parking Restrictions Data Standard</t>
  </si>
  <si>
    <t>Statewide publicly available parcel data</t>
  </si>
  <si>
    <t>Updated and aligned boundary data from authoritative sources</t>
  </si>
  <si>
    <t>Statewide publicly available road centerline data</t>
  </si>
  <si>
    <t>Statewide publicly available address points data</t>
  </si>
  <si>
    <t>A project team to develop geospatial data sharing methodologies to support the state’s underground utilities community</t>
  </si>
  <si>
    <t>Establish a workflow for developing, sharing and maintaining statewide, publicly available, authoritative geospatial data for primary critical infrastructure themes</t>
  </si>
  <si>
    <t>New lidar data acquisition acGIO Minnesota for use in developing new derived products guided by committee developed standards</t>
  </si>
  <si>
    <t>Improvements to the MnGeo Image Service, such as Web Mercator support, tiling, and complementary options such as “composite of latest leaf off imagery”, and downloading options</t>
  </si>
  <si>
    <t>The implementation of an archive for Minnesota geospatial data</t>
  </si>
  <si>
    <t>Development of a culvert data standard for data sharing acGIO the geospatial and infrastructure asset management communities and to support development of a future statewide culvert inventory</t>
  </si>
  <si>
    <t>Maps, procedures, templates and other materials to help all levels of government implement the U.S. National Grid</t>
  </si>
  <si>
    <t>Accurate hydro-DEMs (hDEM) that serve modern flood modeling and hydro-terrain analysis tools, and the development of more accurate watercourses and watersheds</t>
  </si>
  <si>
    <t>Remonumentation of all section corners in the state</t>
  </si>
  <si>
    <t>Outreach and education to show success stories for geospatial technology</t>
  </si>
  <si>
    <t>Inactive</t>
  </si>
  <si>
    <t>A Geospatial Commons advisory group to provide advice, guidance and strategic direction for the Commons from the broad perspective of the MN geospatial data stakeholder community</t>
  </si>
  <si>
    <t>A forum (committee, workgroup, etc.) for MN geospatial professionals to discuss and share best practices, standards, lessons learned, etc. for implementing and supporting the geospatial components of NG9-1-1</t>
  </si>
  <si>
    <t>Statewide and regional (e.g. Twin Cities metro) publicly available basemap services</t>
  </si>
  <si>
    <t>A parks data standard</t>
  </si>
  <si>
    <t>A project team to develop a long-term, statewide strategy for optical, lidar, radar, aerial and satellite imagery</t>
  </si>
  <si>
    <t>Dynamical Downscaled Climate Information (high resolution climate projection data)</t>
  </si>
  <si>
    <t>Best practices based on Criminal Justice Information Services (CJIS)/Bureau of Criminal Apprehension (BCA) guidance for connecting law enforcement data to GIS systems for analysis and sharing</t>
  </si>
  <si>
    <t>Statewide, publicly available, authoritative geospatial data for businesses with state-required licenses, permits or registrations</t>
  </si>
  <si>
    <t>Best practices/guidelines for sharing snow emergency parking restrictions between cities</t>
  </si>
  <si>
    <t>An inventory and assessment of Minnesota’s geospatial data assets</t>
  </si>
  <si>
    <t>Summary data by region for property crimes in an accessible GIS format</t>
  </si>
  <si>
    <t>Data standard for street parking restrictions</t>
  </si>
  <si>
    <t>Do in '22</t>
  </si>
  <si>
    <t>Priority Score</t>
  </si>
  <si>
    <t>Value Score</t>
  </si>
  <si>
    <t>Survey Score</t>
  </si>
  <si>
    <t>Success Score</t>
  </si>
  <si>
    <t>Owner Exists</t>
  </si>
  <si>
    <t>Work Team Exists</t>
  </si>
  <si>
    <t>Active Champ Exists</t>
  </si>
  <si>
    <t>$$ Exists</t>
  </si>
  <si>
    <t>Est $$</t>
  </si>
  <si>
    <t>Easy Score</t>
  </si>
  <si>
    <t>Effort</t>
  </si>
  <si>
    <t>Comments</t>
  </si>
  <si>
    <t>Description</t>
  </si>
  <si>
    <t>High</t>
  </si>
  <si>
    <t>Team is Parcels/Land Recs Committee</t>
  </si>
  <si>
    <t>Parcels/Land Recs Committee can help</t>
  </si>
  <si>
    <t xml:space="preserve">                              </t>
  </si>
  <si>
    <t>Team is 3D Geomatics Committee</t>
  </si>
  <si>
    <t>New lidar data acquisition across Minnesota for use in developing new derived products guided by committee developed standards</t>
  </si>
  <si>
    <t>Counties are essential partners</t>
  </si>
  <si>
    <t>?</t>
  </si>
  <si>
    <t>Looking for an HSEM executive level person for Champion</t>
  </si>
  <si>
    <t>Med</t>
  </si>
  <si>
    <t>Barbara Cederberg is CEO of Gopher State One Call</t>
  </si>
  <si>
    <t>Team is a subgroup of EP Committee</t>
  </si>
  <si>
    <t>some</t>
  </si>
  <si>
    <t>Champs: German, Kotz and Ross</t>
  </si>
  <si>
    <t>Development of a culvert data standard for data sharing across the geospatial and infrastructure asset management communities and to support development of a future statewide culvert inventory</t>
  </si>
  <si>
    <t>Parcels and Land Records Committee</t>
  </si>
  <si>
    <t>Outreach Committee is working on promotional activities in support of this.</t>
  </si>
  <si>
    <t>Low</t>
  </si>
  <si>
    <t>Knippel will reach out to find potential champion/owner; Reinhardt willing to help as needed</t>
  </si>
  <si>
    <t>GAC approved group in 2021, but no leaders came forward. A GAC action item is needed to find leader to move forward</t>
  </si>
  <si>
    <t>Recruitment underway</t>
  </si>
  <si>
    <t>Yes</t>
  </si>
  <si>
    <t>Active/Recruitment underway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</si>
</sst>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A7A7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wrapText="1"/>
    </xf>
    <xf numFmtId="0" fontId="3" fillId="7" borderId="2" xfId="0" applyFont="1" applyFill="1" applyBorder="1" applyAlignment="1">
      <alignment horizontal="center" wrapText="1"/>
    </xf>
    <xf numFmtId="164" fontId="3" fillId="7" borderId="2" xfId="0" applyNumberFormat="1" applyFont="1" applyFill="1" applyBorder="1" applyAlignment="1">
      <alignment horizontal="center" wrapText="1"/>
    </xf>
    <xf numFmtId="0" fontId="6" fillId="7" borderId="2" xfId="0" applyFont="1" applyFill="1" applyBorder="1" applyAlignment="1">
      <alignment horizontal="center" wrapText="1"/>
    </xf>
    <xf numFmtId="0" fontId="6" fillId="7" borderId="2" xfId="0" applyFont="1" applyFill="1" applyBorder="1" applyAlignment="1">
      <alignment wrapText="1"/>
    </xf>
    <xf numFmtId="0" fontId="1" fillId="7" borderId="1" xfId="0" applyFont="1" applyFill="1" applyBorder="1" applyAlignment="1">
      <alignment horizontal="center" wrapText="1"/>
    </xf>
    <xf numFmtId="0" fontId="6" fillId="7" borderId="2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6" fillId="0" borderId="2" xfId="0" applyFont="1" applyFill="1" applyBorder="1" applyAlignment="1" applyProtection="1">
      <protection locked="0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0" fontId="5" fillId="0" borderId="0" xfId="0" applyFont="1"/>
    <xf numFmtId="0" fontId="3" fillId="0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" fontId="4" fillId="2" borderId="2" xfId="0" applyNumberFormat="1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2" fillId="7" borderId="2" xfId="0" applyFont="1" applyFill="1" applyBorder="1" applyAlignment="1"/>
    <xf numFmtId="0" fontId="2" fillId="0" borderId="2" xfId="0" applyFont="1" applyFill="1" applyBorder="1" applyAlignment="1"/>
    <xf numFmtId="0" fontId="3" fillId="8" borderId="2" xfId="0" applyFont="1" applyFill="1" applyBorder="1" applyAlignment="1">
      <alignment horizontal="center" wrapText="1"/>
    </xf>
    <xf numFmtId="0" fontId="3" fillId="8" borderId="2" xfId="0" applyFont="1" applyFill="1" applyBorder="1" applyAlignment="1">
      <alignment horizontal="center"/>
    </xf>
    <xf numFmtId="1" fontId="4" fillId="4" borderId="4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" fontId="4" fillId="3" borderId="4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 applyProtection="1">
      <protection locked="0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 wrapText="1"/>
    </xf>
    <xf numFmtId="0" fontId="3" fillId="9" borderId="2" xfId="0" applyFont="1" applyFill="1" applyBorder="1" applyAlignment="1">
      <alignment horizontal="center" wrapText="1"/>
    </xf>
    <xf numFmtId="0" fontId="6" fillId="7" borderId="2" xfId="0" applyFont="1" applyFill="1" applyBorder="1" applyAlignment="1"/>
    <xf numFmtId="0" fontId="6" fillId="7" borderId="2" xfId="0" applyFont="1" applyFill="1" applyBorder="1"/>
    <xf numFmtId="0" fontId="3" fillId="0" borderId="2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 applyProtection="1">
      <alignment wrapText="1"/>
      <protection locked="0"/>
    </xf>
    <xf numFmtId="0" fontId="6" fillId="0" borderId="2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A7A7"/>
      <color rgb="FFFF4F4F"/>
      <color rgb="FFFFFF99"/>
      <color rgb="FFDF89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workbookViewId="0">
      <selection activeCell="C18" sqref="C18"/>
    </sheetView>
  </sheetViews>
  <sheetFormatPr defaultRowHeight="15" x14ac:dyDescent="0.25"/>
  <cols>
    <col min="1" max="1" width="6.28515625" customWidth="1"/>
    <col min="2" max="2" width="40.140625" customWidth="1"/>
    <col min="4" max="4" width="16.7109375" customWidth="1"/>
    <col min="5" max="5" width="42.42578125" customWidth="1"/>
  </cols>
  <sheetData>
    <row r="1" spans="1:5" ht="31.5" x14ac:dyDescent="0.25">
      <c r="A1" s="16" t="s">
        <v>0</v>
      </c>
      <c r="B1" s="17" t="s">
        <v>1</v>
      </c>
      <c r="C1" s="16" t="s">
        <v>2</v>
      </c>
      <c r="D1" s="18" t="s">
        <v>3</v>
      </c>
      <c r="E1" s="18" t="s">
        <v>4</v>
      </c>
    </row>
    <row r="2" spans="1:5" ht="15.75" x14ac:dyDescent="0.25">
      <c r="A2" s="19"/>
      <c r="B2" s="43" t="s">
        <v>5</v>
      </c>
      <c r="C2" s="20" t="s">
        <v>6</v>
      </c>
      <c r="D2" s="44" t="s">
        <v>7</v>
      </c>
      <c r="E2" s="44" t="s">
        <v>8</v>
      </c>
    </row>
    <row r="3" spans="1:5" ht="15.75" x14ac:dyDescent="0.25">
      <c r="A3" s="19"/>
      <c r="B3" s="43" t="s">
        <v>9</v>
      </c>
      <c r="C3" s="20" t="s">
        <v>6</v>
      </c>
      <c r="D3" s="44" t="s">
        <v>10</v>
      </c>
      <c r="E3" s="44" t="s">
        <v>11</v>
      </c>
    </row>
    <row r="4" spans="1:5" ht="15.75" x14ac:dyDescent="0.25">
      <c r="A4" s="19"/>
      <c r="B4" s="43" t="s">
        <v>12</v>
      </c>
      <c r="C4" s="20" t="s">
        <v>6</v>
      </c>
      <c r="D4" s="44" t="s">
        <v>13</v>
      </c>
      <c r="E4" s="44" t="s">
        <v>11</v>
      </c>
    </row>
    <row r="5" spans="1:5" ht="15.75" x14ac:dyDescent="0.25">
      <c r="A5" s="19"/>
      <c r="B5" s="43" t="s">
        <v>14</v>
      </c>
      <c r="C5" s="20" t="s">
        <v>6</v>
      </c>
      <c r="D5" s="44" t="s">
        <v>13</v>
      </c>
      <c r="E5" s="44" t="s">
        <v>11</v>
      </c>
    </row>
    <row r="6" spans="1:5" ht="15.75" x14ac:dyDescent="0.25">
      <c r="A6" s="19"/>
      <c r="B6" s="43" t="s">
        <v>15</v>
      </c>
      <c r="C6" s="20" t="s">
        <v>6</v>
      </c>
      <c r="D6" s="44" t="s">
        <v>16</v>
      </c>
      <c r="E6" s="44" t="s">
        <v>17</v>
      </c>
    </row>
    <row r="7" spans="1:5" ht="15.75" x14ac:dyDescent="0.25">
      <c r="A7" s="19"/>
      <c r="B7" s="43" t="s">
        <v>18</v>
      </c>
      <c r="C7" s="20" t="s">
        <v>6</v>
      </c>
      <c r="D7" s="44" t="s">
        <v>19</v>
      </c>
      <c r="E7" s="44" t="s">
        <v>20</v>
      </c>
    </row>
    <row r="8" spans="1:5" ht="15.75" x14ac:dyDescent="0.25">
      <c r="A8" s="19"/>
      <c r="B8" s="43" t="s">
        <v>21</v>
      </c>
      <c r="C8" s="20" t="s">
        <v>6</v>
      </c>
      <c r="D8" s="44" t="s">
        <v>22</v>
      </c>
      <c r="E8" s="44" t="s">
        <v>11</v>
      </c>
    </row>
    <row r="9" spans="1:5" ht="15.75" x14ac:dyDescent="0.25">
      <c r="A9" s="19"/>
      <c r="B9" s="43" t="s">
        <v>23</v>
      </c>
      <c r="C9" s="20" t="s">
        <v>6</v>
      </c>
      <c r="D9" s="44" t="s">
        <v>7</v>
      </c>
      <c r="E9" s="44" t="s">
        <v>11</v>
      </c>
    </row>
    <row r="10" spans="1:5" ht="15.75" x14ac:dyDescent="0.25">
      <c r="A10" s="19"/>
      <c r="B10" s="43" t="s">
        <v>24</v>
      </c>
      <c r="C10" s="20" t="s">
        <v>6</v>
      </c>
      <c r="D10" s="44" t="s">
        <v>25</v>
      </c>
      <c r="E10" s="44" t="s">
        <v>26</v>
      </c>
    </row>
    <row r="11" spans="1:5" ht="15.75" x14ac:dyDescent="0.25">
      <c r="A11" s="19"/>
      <c r="B11" s="43" t="s">
        <v>27</v>
      </c>
      <c r="C11" s="20" t="s">
        <v>6</v>
      </c>
      <c r="D11" s="44" t="s">
        <v>28</v>
      </c>
      <c r="E11" s="44" t="s">
        <v>29</v>
      </c>
    </row>
    <row r="12" spans="1:5" ht="15.75" x14ac:dyDescent="0.25">
      <c r="A12" s="19"/>
      <c r="B12" s="43" t="s">
        <v>30</v>
      </c>
      <c r="C12" s="20" t="s">
        <v>6</v>
      </c>
      <c r="D12" s="44" t="s">
        <v>31</v>
      </c>
      <c r="E12" s="44" t="s">
        <v>32</v>
      </c>
    </row>
    <row r="13" spans="1:5" ht="15.75" x14ac:dyDescent="0.25">
      <c r="A13" s="19"/>
      <c r="B13" s="43" t="s">
        <v>33</v>
      </c>
      <c r="C13" s="20" t="s">
        <v>6</v>
      </c>
      <c r="D13" s="44" t="s">
        <v>34</v>
      </c>
      <c r="E13" s="44" t="s">
        <v>35</v>
      </c>
    </row>
    <row r="14" spans="1:5" ht="15.75" x14ac:dyDescent="0.25">
      <c r="A14" s="19"/>
      <c r="B14" s="43" t="s">
        <v>36</v>
      </c>
      <c r="C14" s="20" t="s">
        <v>6</v>
      </c>
      <c r="D14" s="44" t="s">
        <v>37</v>
      </c>
      <c r="E14" s="44" t="s">
        <v>11</v>
      </c>
    </row>
    <row r="15" spans="1:5" ht="15.75" x14ac:dyDescent="0.25">
      <c r="A15" s="19"/>
      <c r="B15" s="43" t="s">
        <v>38</v>
      </c>
      <c r="C15" s="20" t="s">
        <v>6</v>
      </c>
      <c r="D15" s="44" t="s">
        <v>39</v>
      </c>
      <c r="E15" s="44"/>
    </row>
    <row r="16" spans="1:5" ht="15.75" x14ac:dyDescent="0.25">
      <c r="A16" s="19"/>
      <c r="B16" s="43" t="s">
        <v>40</v>
      </c>
      <c r="C16" s="20" t="s">
        <v>41</v>
      </c>
      <c r="D16" s="20"/>
      <c r="E16" s="20"/>
    </row>
    <row r="17" spans="1:5" x14ac:dyDescent="0.25">
      <c r="A17" s="43"/>
      <c r="B17" s="43" t="s">
        <v>42</v>
      </c>
      <c r="C17" s="20"/>
      <c r="D17" s="20"/>
      <c r="E17" s="20"/>
    </row>
    <row r="18" spans="1:5" x14ac:dyDescent="0.25">
      <c r="A18" s="43"/>
      <c r="B18" s="43" t="s">
        <v>43</v>
      </c>
      <c r="C18" s="20"/>
      <c r="D18" s="20"/>
      <c r="E18" s="20"/>
    </row>
    <row r="19" spans="1:5" x14ac:dyDescent="0.25">
      <c r="A19" s="43"/>
      <c r="B19" s="43" t="s">
        <v>44</v>
      </c>
      <c r="C19" s="20"/>
      <c r="D19" s="20"/>
      <c r="E19" s="20"/>
    </row>
    <row r="20" spans="1:5" x14ac:dyDescent="0.25">
      <c r="A20" s="43"/>
      <c r="B20" s="43" t="s">
        <v>45</v>
      </c>
      <c r="C20" s="20"/>
      <c r="D20" s="20"/>
      <c r="E20" s="20"/>
    </row>
    <row r="21" spans="1:5" x14ac:dyDescent="0.25">
      <c r="A21" s="43"/>
      <c r="B21" s="43" t="s">
        <v>46</v>
      </c>
      <c r="C21" s="20"/>
      <c r="D21" s="20"/>
      <c r="E21" s="20"/>
    </row>
    <row r="22" spans="1:5" x14ac:dyDescent="0.25">
      <c r="A22" s="43"/>
      <c r="B22" s="43" t="s">
        <v>47</v>
      </c>
      <c r="C22" s="20"/>
      <c r="D22" s="20"/>
      <c r="E22" s="20"/>
    </row>
    <row r="23" spans="1:5" x14ac:dyDescent="0.25">
      <c r="A23" s="43"/>
      <c r="B23" s="43" t="s">
        <v>48</v>
      </c>
      <c r="C23" s="20" t="s">
        <v>41</v>
      </c>
      <c r="D23" s="20" t="s">
        <v>49</v>
      </c>
      <c r="E23" s="20"/>
    </row>
    <row r="24" spans="1:5" x14ac:dyDescent="0.25">
      <c r="A24" s="43"/>
      <c r="B24" s="43" t="s">
        <v>50</v>
      </c>
      <c r="C24" s="20"/>
      <c r="D24" s="20"/>
      <c r="E24" s="20"/>
    </row>
    <row r="25" spans="1:5" x14ac:dyDescent="0.25">
      <c r="A25" s="43"/>
      <c r="B25" s="43" t="s">
        <v>51</v>
      </c>
      <c r="C25" s="20"/>
      <c r="D25" s="20"/>
      <c r="E25" s="20"/>
    </row>
    <row r="26" spans="1:5" x14ac:dyDescent="0.25">
      <c r="A26" s="43"/>
      <c r="B26" s="43" t="s">
        <v>52</v>
      </c>
      <c r="C26" s="20"/>
      <c r="D26" s="20"/>
      <c r="E26" s="20"/>
    </row>
    <row r="27" spans="1:5" x14ac:dyDescent="0.25">
      <c r="A27" s="43"/>
      <c r="B27" s="43" t="s">
        <v>53</v>
      </c>
      <c r="C27" s="20"/>
      <c r="D27" s="20"/>
      <c r="E27" s="20"/>
    </row>
    <row r="28" spans="1:5" x14ac:dyDescent="0.25">
      <c r="A28" s="43"/>
      <c r="B28" s="43" t="s">
        <v>54</v>
      </c>
      <c r="C28" s="20"/>
      <c r="D28" s="20"/>
      <c r="E28" s="2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workbookViewId="0">
      <selection activeCell="D7" sqref="D7"/>
    </sheetView>
  </sheetViews>
  <sheetFormatPr defaultRowHeight="15" x14ac:dyDescent="0.25"/>
  <cols>
    <col min="1" max="1" width="6.140625" customWidth="1"/>
    <col min="2" max="2" width="51.85546875" customWidth="1"/>
    <col min="3" max="3" width="7.5703125" customWidth="1"/>
    <col min="4" max="4" width="16" customWidth="1"/>
    <col min="5" max="5" width="9.85546875" customWidth="1"/>
  </cols>
  <sheetData>
    <row r="1" spans="1:5" ht="31.5" x14ac:dyDescent="0.25">
      <c r="A1" s="16" t="s">
        <v>0</v>
      </c>
      <c r="B1" s="17" t="s">
        <v>1</v>
      </c>
      <c r="C1" s="16" t="s">
        <v>2</v>
      </c>
      <c r="D1" s="18" t="s">
        <v>3</v>
      </c>
      <c r="E1" s="18" t="s">
        <v>4</v>
      </c>
    </row>
    <row r="2" spans="1:5" ht="15.75" x14ac:dyDescent="0.25">
      <c r="A2" s="19"/>
      <c r="B2" s="43" t="s">
        <v>55</v>
      </c>
      <c r="C2" s="20" t="s">
        <v>6</v>
      </c>
      <c r="D2" s="44" t="s">
        <v>7</v>
      </c>
      <c r="E2" s="44" t="s">
        <v>8</v>
      </c>
    </row>
    <row r="3" spans="1:5" ht="30" x14ac:dyDescent="0.25">
      <c r="A3" s="19"/>
      <c r="B3" s="43" t="s">
        <v>56</v>
      </c>
      <c r="C3" s="20" t="s">
        <v>6</v>
      </c>
      <c r="D3" s="44" t="s">
        <v>10</v>
      </c>
      <c r="E3" s="44" t="s">
        <v>11</v>
      </c>
    </row>
    <row r="4" spans="1:5" ht="15.75" x14ac:dyDescent="0.25">
      <c r="A4" s="19"/>
      <c r="B4" s="43" t="s">
        <v>57</v>
      </c>
      <c r="C4" s="20" t="s">
        <v>6</v>
      </c>
      <c r="D4" s="44" t="s">
        <v>13</v>
      </c>
      <c r="E4" s="44" t="s">
        <v>11</v>
      </c>
    </row>
    <row r="5" spans="1:5" ht="15.75" x14ac:dyDescent="0.25">
      <c r="A5" s="19"/>
      <c r="B5" s="43" t="s">
        <v>58</v>
      </c>
      <c r="C5" s="20" t="s">
        <v>6</v>
      </c>
      <c r="D5" s="44" t="s">
        <v>13</v>
      </c>
      <c r="E5" s="44" t="s">
        <v>11</v>
      </c>
    </row>
    <row r="6" spans="1:5" ht="45" x14ac:dyDescent="0.25">
      <c r="A6" s="19"/>
      <c r="B6" s="43" t="s">
        <v>59</v>
      </c>
      <c r="C6" s="20" t="s">
        <v>6</v>
      </c>
      <c r="D6" s="44" t="s">
        <v>16</v>
      </c>
      <c r="E6" s="44" t="s">
        <v>17</v>
      </c>
    </row>
    <row r="7" spans="1:5" ht="60" x14ac:dyDescent="0.25">
      <c r="A7" s="19"/>
      <c r="B7" s="43" t="s">
        <v>60</v>
      </c>
      <c r="C7" s="20" t="s">
        <v>6</v>
      </c>
      <c r="D7" s="44" t="s">
        <v>19</v>
      </c>
      <c r="E7" s="44" t="s">
        <v>20</v>
      </c>
    </row>
    <row r="8" spans="1:5" ht="45" x14ac:dyDescent="0.25">
      <c r="A8" s="19"/>
      <c r="B8" s="43" t="s">
        <v>61</v>
      </c>
      <c r="C8" s="20" t="s">
        <v>6</v>
      </c>
      <c r="D8" s="44" t="s">
        <v>22</v>
      </c>
      <c r="E8" s="44" t="s">
        <v>11</v>
      </c>
    </row>
    <row r="9" spans="1:5" ht="60" x14ac:dyDescent="0.25">
      <c r="A9" s="19"/>
      <c r="B9" s="43" t="s">
        <v>62</v>
      </c>
      <c r="C9" s="20" t="s">
        <v>6</v>
      </c>
      <c r="D9" s="44" t="s">
        <v>7</v>
      </c>
      <c r="E9" s="44" t="s">
        <v>11</v>
      </c>
    </row>
    <row r="10" spans="1:5" ht="30" x14ac:dyDescent="0.25">
      <c r="A10" s="19"/>
      <c r="B10" s="43" t="s">
        <v>63</v>
      </c>
      <c r="C10" s="20" t="s">
        <v>6</v>
      </c>
      <c r="D10" s="44" t="s">
        <v>25</v>
      </c>
      <c r="E10" s="44" t="s">
        <v>26</v>
      </c>
    </row>
    <row r="11" spans="1:5" ht="60" x14ac:dyDescent="0.25">
      <c r="A11" s="19"/>
      <c r="B11" s="43" t="s">
        <v>64</v>
      </c>
      <c r="C11" s="20" t="s">
        <v>6</v>
      </c>
      <c r="D11" s="44" t="s">
        <v>28</v>
      </c>
      <c r="E11" s="44" t="s">
        <v>29</v>
      </c>
    </row>
    <row r="12" spans="1:5" ht="45" x14ac:dyDescent="0.25">
      <c r="A12" s="19"/>
      <c r="B12" s="43" t="s">
        <v>65</v>
      </c>
      <c r="C12" s="20" t="s">
        <v>6</v>
      </c>
      <c r="D12" s="44" t="s">
        <v>31</v>
      </c>
      <c r="E12" s="44" t="s">
        <v>32</v>
      </c>
    </row>
    <row r="13" spans="1:5" ht="60" x14ac:dyDescent="0.25">
      <c r="A13" s="19"/>
      <c r="B13" s="43" t="s">
        <v>66</v>
      </c>
      <c r="C13" s="20" t="s">
        <v>6</v>
      </c>
      <c r="D13" s="44" t="s">
        <v>34</v>
      </c>
      <c r="E13" s="44" t="s">
        <v>35</v>
      </c>
    </row>
    <row r="14" spans="1:5" ht="27" customHeight="1" x14ac:dyDescent="0.25">
      <c r="A14" s="19"/>
      <c r="B14" s="43" t="s">
        <v>67</v>
      </c>
      <c r="C14" s="20" t="s">
        <v>6</v>
      </c>
      <c r="D14" s="44" t="s">
        <v>37</v>
      </c>
      <c r="E14" s="44" t="s">
        <v>11</v>
      </c>
    </row>
    <row r="15" spans="1:5" ht="30" x14ac:dyDescent="0.25">
      <c r="A15" s="19"/>
      <c r="B15" s="43" t="s">
        <v>68</v>
      </c>
      <c r="C15" s="20" t="s">
        <v>69</v>
      </c>
      <c r="D15" s="44"/>
      <c r="E15" s="44"/>
    </row>
    <row r="16" spans="1:5" ht="60" x14ac:dyDescent="0.25">
      <c r="A16" s="43"/>
      <c r="B16" s="43" t="s">
        <v>70</v>
      </c>
      <c r="C16" s="20" t="s">
        <v>69</v>
      </c>
      <c r="D16" s="44"/>
      <c r="E16" s="44"/>
    </row>
    <row r="17" spans="1:5" ht="75" x14ac:dyDescent="0.25">
      <c r="A17" s="43"/>
      <c r="B17" s="43" t="s">
        <v>71</v>
      </c>
      <c r="C17" s="20" t="s">
        <v>69</v>
      </c>
      <c r="D17" s="44"/>
      <c r="E17" s="44"/>
    </row>
    <row r="18" spans="1:5" ht="30" x14ac:dyDescent="0.25">
      <c r="A18" s="43"/>
      <c r="B18" s="43" t="s">
        <v>72</v>
      </c>
      <c r="C18" s="20" t="s">
        <v>69</v>
      </c>
      <c r="D18" s="44"/>
      <c r="E18" s="44"/>
    </row>
    <row r="19" spans="1:5" x14ac:dyDescent="0.25">
      <c r="A19" s="43"/>
      <c r="B19" s="43" t="s">
        <v>73</v>
      </c>
      <c r="C19" s="20" t="s">
        <v>69</v>
      </c>
      <c r="D19" s="44"/>
      <c r="E19" s="44"/>
    </row>
    <row r="20" spans="1:5" ht="45" x14ac:dyDescent="0.25">
      <c r="A20" s="43"/>
      <c r="B20" s="43" t="s">
        <v>74</v>
      </c>
      <c r="C20" s="20" t="s">
        <v>69</v>
      </c>
      <c r="D20" s="44"/>
      <c r="E20" s="44"/>
    </row>
    <row r="21" spans="1:5" ht="30" x14ac:dyDescent="0.25">
      <c r="A21" s="43"/>
      <c r="B21" s="43" t="s">
        <v>75</v>
      </c>
      <c r="C21" s="20" t="s">
        <v>69</v>
      </c>
      <c r="D21" s="44"/>
      <c r="E21" s="44"/>
    </row>
    <row r="22" spans="1:5" ht="60" x14ac:dyDescent="0.25">
      <c r="A22" s="43"/>
      <c r="B22" s="43" t="s">
        <v>76</v>
      </c>
      <c r="C22" s="20" t="s">
        <v>6</v>
      </c>
      <c r="D22" s="44" t="s">
        <v>49</v>
      </c>
      <c r="E22" s="44"/>
    </row>
    <row r="23" spans="1:5" ht="45" x14ac:dyDescent="0.25">
      <c r="A23" s="43"/>
      <c r="B23" s="43" t="s">
        <v>77</v>
      </c>
      <c r="C23" s="20" t="s">
        <v>69</v>
      </c>
      <c r="D23" s="44"/>
      <c r="E23" s="44"/>
    </row>
    <row r="24" spans="1:5" ht="30" x14ac:dyDescent="0.25">
      <c r="A24" s="43"/>
      <c r="B24" s="43" t="s">
        <v>78</v>
      </c>
      <c r="C24" s="20" t="s">
        <v>69</v>
      </c>
      <c r="D24" s="44"/>
      <c r="E24" s="44"/>
    </row>
    <row r="25" spans="1:5" ht="30" x14ac:dyDescent="0.25">
      <c r="A25" s="43"/>
      <c r="B25" s="43" t="s">
        <v>79</v>
      </c>
      <c r="C25" s="20" t="s">
        <v>69</v>
      </c>
      <c r="D25" s="44"/>
      <c r="E25" s="44"/>
    </row>
    <row r="26" spans="1:5" ht="30" x14ac:dyDescent="0.25">
      <c r="A26" s="43"/>
      <c r="B26" s="43" t="s">
        <v>80</v>
      </c>
      <c r="C26" s="20" t="s">
        <v>69</v>
      </c>
      <c r="D26" s="44"/>
      <c r="E26" s="44"/>
    </row>
    <row r="27" spans="1:5" x14ac:dyDescent="0.25">
      <c r="A27" s="43"/>
      <c r="B27" s="43" t="s">
        <v>81</v>
      </c>
      <c r="C27" s="20" t="s">
        <v>69</v>
      </c>
      <c r="D27" s="44"/>
      <c r="E27" s="44"/>
    </row>
    <row r="28" spans="1:5" x14ac:dyDescent="0.25">
      <c r="A28" s="43"/>
      <c r="B28" s="43"/>
      <c r="C28" s="43"/>
      <c r="D28" s="43"/>
    </row>
    <row r="29" spans="1:5" x14ac:dyDescent="0.25">
      <c r="B29" s="2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3"/>
  <sheetViews>
    <sheetView tabSelected="1" zoomScale="110" zoomScaleNormal="110" workbookViewId="0">
      <pane ySplit="1" topLeftCell="A2" activePane="bottomLeft" state="frozen"/>
      <selection activeCell="C1" sqref="C1"/>
      <selection pane="bottomLeft" activeCell="S18" sqref="S18"/>
    </sheetView>
  </sheetViews>
  <sheetFormatPr defaultRowHeight="15" x14ac:dyDescent="0.25"/>
  <cols>
    <col min="1" max="1" width="42.85546875" bestFit="1" customWidth="1"/>
    <col min="2" max="2" width="26.5703125" style="1" customWidth="1"/>
    <col min="3" max="3" width="6.140625" customWidth="1"/>
    <col min="4" max="4" width="7.7109375" customWidth="1"/>
    <col min="5" max="6" width="8.28515625" customWidth="1"/>
    <col min="7" max="7" width="6.7109375" customWidth="1"/>
    <col min="8" max="8" width="9.5703125" customWidth="1"/>
    <col min="9" max="9" width="7.28515625" customWidth="1"/>
    <col min="10" max="10" width="8.7109375" customWidth="1"/>
    <col min="11" max="11" width="10.28515625" customWidth="1"/>
    <col min="12" max="12" width="8.140625" customWidth="1"/>
    <col min="13" max="13" width="6.28515625" customWidth="1"/>
    <col min="14" max="14" width="6" customWidth="1"/>
    <col min="15" max="15" width="6.28515625" customWidth="1"/>
    <col min="16" max="16" width="14.7109375" customWidth="1"/>
    <col min="17" max="17" width="12.28515625" customWidth="1"/>
    <col min="18" max="18" width="36.140625" customWidth="1"/>
    <col min="19" max="19" width="54.28515625" customWidth="1"/>
  </cols>
  <sheetData>
    <row r="1" spans="1:19" ht="45" x14ac:dyDescent="0.25">
      <c r="A1" s="7" t="s">
        <v>1</v>
      </c>
      <c r="B1" s="12" t="s">
        <v>2</v>
      </c>
      <c r="C1" s="12" t="s">
        <v>82</v>
      </c>
      <c r="D1" s="31" t="s">
        <v>0</v>
      </c>
      <c r="E1" s="4" t="s">
        <v>83</v>
      </c>
      <c r="F1" s="23" t="s">
        <v>84</v>
      </c>
      <c r="G1" s="6" t="s">
        <v>85</v>
      </c>
      <c r="H1" s="2" t="s">
        <v>86</v>
      </c>
      <c r="I1" s="5" t="s">
        <v>87</v>
      </c>
      <c r="J1" s="5" t="s">
        <v>88</v>
      </c>
      <c r="K1" s="5" t="s">
        <v>89</v>
      </c>
      <c r="L1" s="5" t="s">
        <v>90</v>
      </c>
      <c r="M1" s="5" t="s">
        <v>91</v>
      </c>
      <c r="N1" s="5" t="s">
        <v>92</v>
      </c>
      <c r="O1" s="5" t="s">
        <v>93</v>
      </c>
      <c r="P1" s="5" t="s">
        <v>3</v>
      </c>
      <c r="Q1" s="5" t="s">
        <v>4</v>
      </c>
      <c r="R1" s="5" t="s">
        <v>94</v>
      </c>
      <c r="S1" s="14" t="s">
        <v>95</v>
      </c>
    </row>
    <row r="2" spans="1:19" ht="18.75" x14ac:dyDescent="0.3">
      <c r="A2" s="26" t="s">
        <v>21</v>
      </c>
      <c r="B2" s="13" t="s">
        <v>6</v>
      </c>
      <c r="C2" s="13" t="s">
        <v>117</v>
      </c>
      <c r="D2" s="32">
        <v>1</v>
      </c>
      <c r="E2" s="30">
        <f t="shared" ref="E2:E26" si="0">F2*H2</f>
        <v>209.4985959190688</v>
      </c>
      <c r="F2" s="24">
        <f t="shared" ref="F2:F26" si="1">G2*10</f>
        <v>20.949859591906879</v>
      </c>
      <c r="G2" s="25">
        <v>2.0949859591906881</v>
      </c>
      <c r="H2" s="3">
        <f t="shared" ref="H2:H26" si="2">SUM(I2,J2,K2,L2,N2)</f>
        <v>10</v>
      </c>
      <c r="I2" s="34">
        <v>3</v>
      </c>
      <c r="J2" s="34">
        <v>2</v>
      </c>
      <c r="K2" s="35">
        <v>2</v>
      </c>
      <c r="L2" s="22">
        <v>2</v>
      </c>
      <c r="M2" s="36" t="s">
        <v>99</v>
      </c>
      <c r="N2" s="10">
        <f t="shared" ref="N2:N12" si="3">IF( O2 = "Low",3, IF(O2="Med",2, IF(O2="High",1,0)))</f>
        <v>1</v>
      </c>
      <c r="O2" s="8" t="s">
        <v>96</v>
      </c>
      <c r="P2" s="11" t="s">
        <v>22</v>
      </c>
      <c r="Q2" s="11" t="s">
        <v>11</v>
      </c>
      <c r="R2" s="11" t="s">
        <v>100</v>
      </c>
      <c r="S2" s="15" t="s">
        <v>101</v>
      </c>
    </row>
    <row r="3" spans="1:19" ht="18.75" x14ac:dyDescent="0.3">
      <c r="A3" s="26" t="s">
        <v>9</v>
      </c>
      <c r="B3" s="13" t="s">
        <v>6</v>
      </c>
      <c r="C3" s="13" t="s">
        <v>117</v>
      </c>
      <c r="D3" s="32">
        <v>2</v>
      </c>
      <c r="E3" s="30">
        <f t="shared" si="0"/>
        <v>209.3457449477657</v>
      </c>
      <c r="F3" s="24">
        <f t="shared" si="1"/>
        <v>20.93457449477657</v>
      </c>
      <c r="G3" s="25">
        <v>2.0934574494776568</v>
      </c>
      <c r="H3" s="3">
        <f t="shared" si="2"/>
        <v>10</v>
      </c>
      <c r="I3" s="35">
        <v>3</v>
      </c>
      <c r="J3" s="35">
        <v>2</v>
      </c>
      <c r="K3" s="35">
        <v>2</v>
      </c>
      <c r="L3" s="35">
        <v>2</v>
      </c>
      <c r="M3" s="9">
        <v>0</v>
      </c>
      <c r="N3" s="10">
        <f t="shared" si="3"/>
        <v>1</v>
      </c>
      <c r="O3" s="8" t="s">
        <v>96</v>
      </c>
      <c r="P3" s="11" t="s">
        <v>10</v>
      </c>
      <c r="Q3" s="11" t="s">
        <v>11</v>
      </c>
      <c r="R3" s="11" t="s">
        <v>97</v>
      </c>
      <c r="S3" s="15" t="s">
        <v>56</v>
      </c>
    </row>
    <row r="4" spans="1:19" ht="18.75" x14ac:dyDescent="0.3">
      <c r="A4" s="26" t="s">
        <v>5</v>
      </c>
      <c r="B4" s="13" t="s">
        <v>6</v>
      </c>
      <c r="C4" s="13" t="s">
        <v>117</v>
      </c>
      <c r="D4" s="32">
        <v>3</v>
      </c>
      <c r="E4" s="30">
        <f t="shared" si="0"/>
        <v>195.94863991645568</v>
      </c>
      <c r="F4" s="24">
        <f t="shared" si="1"/>
        <v>19.594863991645568</v>
      </c>
      <c r="G4" s="25">
        <v>1.9594863991645566</v>
      </c>
      <c r="H4" s="3">
        <f t="shared" si="2"/>
        <v>10</v>
      </c>
      <c r="I4" s="34">
        <v>3</v>
      </c>
      <c r="J4" s="8">
        <v>2</v>
      </c>
      <c r="K4" s="8">
        <v>2</v>
      </c>
      <c r="L4" s="8">
        <v>2</v>
      </c>
      <c r="M4" s="9">
        <v>0</v>
      </c>
      <c r="N4" s="10">
        <f t="shared" si="3"/>
        <v>1</v>
      </c>
      <c r="O4" s="8" t="s">
        <v>96</v>
      </c>
      <c r="P4" s="11" t="s">
        <v>7</v>
      </c>
      <c r="Q4" s="11" t="s">
        <v>8</v>
      </c>
      <c r="R4" s="11" t="s">
        <v>98</v>
      </c>
      <c r="S4" s="15" t="s">
        <v>55</v>
      </c>
    </row>
    <row r="5" spans="1:19" ht="18.75" x14ac:dyDescent="0.3">
      <c r="A5" s="26" t="s">
        <v>14</v>
      </c>
      <c r="B5" s="13" t="s">
        <v>6</v>
      </c>
      <c r="C5" s="13" t="s">
        <v>117</v>
      </c>
      <c r="D5" s="32">
        <v>4</v>
      </c>
      <c r="E5" s="30">
        <f t="shared" si="0"/>
        <v>186.9703784287031</v>
      </c>
      <c r="F5" s="24">
        <f t="shared" si="1"/>
        <v>18.697037842870309</v>
      </c>
      <c r="G5" s="25">
        <v>1.869703784287031</v>
      </c>
      <c r="H5" s="3">
        <f t="shared" si="2"/>
        <v>10</v>
      </c>
      <c r="I5" s="8">
        <v>3</v>
      </c>
      <c r="J5" s="22">
        <v>2</v>
      </c>
      <c r="K5" s="8">
        <v>2</v>
      </c>
      <c r="L5" s="8">
        <v>2</v>
      </c>
      <c r="M5" s="9">
        <v>0</v>
      </c>
      <c r="N5" s="10">
        <f t="shared" si="3"/>
        <v>1</v>
      </c>
      <c r="O5" s="8" t="s">
        <v>96</v>
      </c>
      <c r="P5" s="11" t="s">
        <v>13</v>
      </c>
      <c r="Q5" s="11" t="s">
        <v>11</v>
      </c>
      <c r="R5" s="38" t="s">
        <v>102</v>
      </c>
      <c r="S5" s="15" t="s">
        <v>57</v>
      </c>
    </row>
    <row r="6" spans="1:19" ht="18.75" x14ac:dyDescent="0.3">
      <c r="A6" s="26" t="s">
        <v>23</v>
      </c>
      <c r="B6" s="13" t="s">
        <v>6</v>
      </c>
      <c r="C6" s="13" t="s">
        <v>117</v>
      </c>
      <c r="D6" s="32">
        <v>5</v>
      </c>
      <c r="E6" s="30">
        <f t="shared" si="0"/>
        <v>179.02688287554554</v>
      </c>
      <c r="F6" s="24">
        <f t="shared" si="1"/>
        <v>17.902688287554554</v>
      </c>
      <c r="G6" s="25">
        <v>1.7902688287554556</v>
      </c>
      <c r="H6" s="3">
        <f t="shared" si="2"/>
        <v>10</v>
      </c>
      <c r="I6" s="34">
        <v>3</v>
      </c>
      <c r="J6" s="22">
        <v>2</v>
      </c>
      <c r="K6" s="22">
        <v>2</v>
      </c>
      <c r="L6" s="22">
        <v>2</v>
      </c>
      <c r="M6" s="9">
        <v>0</v>
      </c>
      <c r="N6" s="10">
        <f t="shared" si="3"/>
        <v>1</v>
      </c>
      <c r="O6" s="8" t="s">
        <v>96</v>
      </c>
      <c r="P6" s="11" t="s">
        <v>7</v>
      </c>
      <c r="Q6" s="11" t="s">
        <v>11</v>
      </c>
      <c r="R6" s="38"/>
      <c r="S6" s="33" t="s">
        <v>62</v>
      </c>
    </row>
    <row r="7" spans="1:19" ht="18.75" x14ac:dyDescent="0.3">
      <c r="A7" s="26" t="s">
        <v>18</v>
      </c>
      <c r="B7" s="13" t="s">
        <v>6</v>
      </c>
      <c r="C7" s="13" t="s">
        <v>117</v>
      </c>
      <c r="D7" s="32">
        <v>6</v>
      </c>
      <c r="E7" s="30">
        <f t="shared" si="0"/>
        <v>168.98302103882997</v>
      </c>
      <c r="F7" s="24">
        <f t="shared" si="1"/>
        <v>16.898302103882997</v>
      </c>
      <c r="G7" s="25">
        <v>1.6898302103882998</v>
      </c>
      <c r="H7" s="3">
        <f t="shared" si="2"/>
        <v>10</v>
      </c>
      <c r="I7" s="34">
        <v>3</v>
      </c>
      <c r="J7" s="40">
        <v>2</v>
      </c>
      <c r="K7" s="40">
        <v>2</v>
      </c>
      <c r="L7" s="40">
        <v>2</v>
      </c>
      <c r="M7" s="36" t="s">
        <v>103</v>
      </c>
      <c r="N7" s="10">
        <f t="shared" si="3"/>
        <v>1</v>
      </c>
      <c r="O7" s="8" t="s">
        <v>96</v>
      </c>
      <c r="P7" s="44" t="s">
        <v>19</v>
      </c>
      <c r="Q7" s="11" t="s">
        <v>20</v>
      </c>
      <c r="R7" s="38" t="s">
        <v>104</v>
      </c>
      <c r="S7" s="15" t="s">
        <v>60</v>
      </c>
    </row>
    <row r="8" spans="1:19" ht="18.75" x14ac:dyDescent="0.3">
      <c r="A8" s="26" t="s">
        <v>12</v>
      </c>
      <c r="B8" s="13" t="s">
        <v>6</v>
      </c>
      <c r="C8" s="13" t="s">
        <v>117</v>
      </c>
      <c r="D8" s="32">
        <v>7</v>
      </c>
      <c r="E8" s="30">
        <f t="shared" si="0"/>
        <v>168.1152429553282</v>
      </c>
      <c r="F8" s="24">
        <f t="shared" si="1"/>
        <v>16.81152429553282</v>
      </c>
      <c r="G8" s="25">
        <v>1.6811524295532818</v>
      </c>
      <c r="H8" s="3">
        <f t="shared" si="2"/>
        <v>10</v>
      </c>
      <c r="I8" s="8">
        <v>3</v>
      </c>
      <c r="J8" s="22">
        <v>2</v>
      </c>
      <c r="K8" s="8">
        <v>2</v>
      </c>
      <c r="L8" s="8">
        <v>2</v>
      </c>
      <c r="M8" s="9">
        <v>0</v>
      </c>
      <c r="N8" s="10">
        <f t="shared" si="3"/>
        <v>1</v>
      </c>
      <c r="O8" s="8" t="s">
        <v>96</v>
      </c>
      <c r="P8" s="11" t="s">
        <v>13</v>
      </c>
      <c r="Q8" s="11" t="s">
        <v>11</v>
      </c>
      <c r="R8" s="38" t="s">
        <v>102</v>
      </c>
      <c r="S8" s="15" t="s">
        <v>58</v>
      </c>
    </row>
    <row r="9" spans="1:19" ht="18.75" x14ac:dyDescent="0.3">
      <c r="A9" s="26" t="s">
        <v>15</v>
      </c>
      <c r="B9" s="13" t="s">
        <v>6</v>
      </c>
      <c r="C9" s="13" t="s">
        <v>117</v>
      </c>
      <c r="D9" s="32">
        <v>8</v>
      </c>
      <c r="E9" s="30">
        <f t="shared" si="0"/>
        <v>160.62131641585924</v>
      </c>
      <c r="F9" s="24">
        <f t="shared" si="1"/>
        <v>14.601937855987204</v>
      </c>
      <c r="G9" s="25">
        <v>1.4601937855987204</v>
      </c>
      <c r="H9" s="3">
        <f t="shared" si="2"/>
        <v>11</v>
      </c>
      <c r="I9" s="35">
        <v>3</v>
      </c>
      <c r="J9" s="35">
        <v>2</v>
      </c>
      <c r="K9" s="35">
        <v>2</v>
      </c>
      <c r="L9" s="8">
        <v>2</v>
      </c>
      <c r="M9" s="9">
        <v>0</v>
      </c>
      <c r="N9" s="10">
        <f t="shared" si="3"/>
        <v>2</v>
      </c>
      <c r="O9" s="8" t="s">
        <v>105</v>
      </c>
      <c r="P9" s="11" t="s">
        <v>16</v>
      </c>
      <c r="Q9" s="11" t="s">
        <v>17</v>
      </c>
      <c r="R9" s="38" t="s">
        <v>106</v>
      </c>
      <c r="S9" s="15" t="s">
        <v>59</v>
      </c>
    </row>
    <row r="10" spans="1:19" ht="18.75" x14ac:dyDescent="0.3">
      <c r="A10" s="27" t="s">
        <v>30</v>
      </c>
      <c r="B10" s="13" t="s">
        <v>6</v>
      </c>
      <c r="C10" s="13" t="s">
        <v>117</v>
      </c>
      <c r="D10" s="32">
        <v>9</v>
      </c>
      <c r="E10" s="30">
        <f t="shared" si="0"/>
        <v>149.15473275977615</v>
      </c>
      <c r="F10" s="24">
        <f t="shared" si="1"/>
        <v>13.559521159979651</v>
      </c>
      <c r="G10" s="25">
        <v>1.3559521159979651</v>
      </c>
      <c r="H10" s="3">
        <f t="shared" si="2"/>
        <v>11</v>
      </c>
      <c r="I10" s="35">
        <v>3</v>
      </c>
      <c r="J10" s="35">
        <v>2</v>
      </c>
      <c r="K10" s="35">
        <v>2</v>
      </c>
      <c r="L10" s="40">
        <v>2</v>
      </c>
      <c r="M10" s="36" t="s">
        <v>103</v>
      </c>
      <c r="N10" s="10">
        <f t="shared" si="3"/>
        <v>2</v>
      </c>
      <c r="O10" s="8" t="s">
        <v>105</v>
      </c>
      <c r="P10" s="11" t="s">
        <v>31</v>
      </c>
      <c r="Q10" s="11" t="s">
        <v>32</v>
      </c>
      <c r="R10" s="38" t="s">
        <v>107</v>
      </c>
      <c r="S10" s="15" t="s">
        <v>65</v>
      </c>
    </row>
    <row r="11" spans="1:19" ht="18.75" x14ac:dyDescent="0.3">
      <c r="A11" s="27" t="s">
        <v>24</v>
      </c>
      <c r="B11" s="13" t="s">
        <v>6</v>
      </c>
      <c r="C11" s="13" t="s">
        <v>117</v>
      </c>
      <c r="D11" s="32">
        <v>10</v>
      </c>
      <c r="E11" s="30">
        <f t="shared" si="0"/>
        <v>143.10578679325738</v>
      </c>
      <c r="F11" s="24">
        <f t="shared" si="1"/>
        <v>15.900642977028596</v>
      </c>
      <c r="G11" s="25">
        <v>1.5900642977028596</v>
      </c>
      <c r="H11" s="3">
        <f t="shared" si="2"/>
        <v>9</v>
      </c>
      <c r="I11" s="8">
        <v>3</v>
      </c>
      <c r="J11" s="8">
        <v>2</v>
      </c>
      <c r="K11" s="8">
        <v>2</v>
      </c>
      <c r="L11" s="37">
        <v>1</v>
      </c>
      <c r="M11" s="9" t="s">
        <v>108</v>
      </c>
      <c r="N11" s="10">
        <f t="shared" si="3"/>
        <v>1</v>
      </c>
      <c r="O11" s="8" t="s">
        <v>96</v>
      </c>
      <c r="P11" s="11" t="s">
        <v>25</v>
      </c>
      <c r="Q11" s="11" t="s">
        <v>26</v>
      </c>
      <c r="R11" s="11" t="s">
        <v>109</v>
      </c>
      <c r="S11" s="15" t="s">
        <v>63</v>
      </c>
    </row>
    <row r="12" spans="1:19" ht="18.75" x14ac:dyDescent="0.3">
      <c r="A12" s="26" t="s">
        <v>33</v>
      </c>
      <c r="B12" s="13" t="s">
        <v>6</v>
      </c>
      <c r="C12" s="13" t="s">
        <v>117</v>
      </c>
      <c r="D12" s="32">
        <v>11</v>
      </c>
      <c r="E12" s="30">
        <f t="shared" si="0"/>
        <v>141.12975313151117</v>
      </c>
      <c r="F12" s="24">
        <f t="shared" si="1"/>
        <v>17.641219141438896</v>
      </c>
      <c r="G12" s="25">
        <v>1.7641219141438897</v>
      </c>
      <c r="H12" s="3">
        <f t="shared" si="2"/>
        <v>8</v>
      </c>
      <c r="I12" s="35">
        <v>3</v>
      </c>
      <c r="J12" s="35">
        <v>2</v>
      </c>
      <c r="K12" s="35">
        <v>2</v>
      </c>
      <c r="L12" s="29"/>
      <c r="M12" s="36" t="s">
        <v>108</v>
      </c>
      <c r="N12" s="10">
        <f t="shared" si="3"/>
        <v>1</v>
      </c>
      <c r="O12" s="8" t="s">
        <v>96</v>
      </c>
      <c r="P12" s="11" t="s">
        <v>34</v>
      </c>
      <c r="Q12" s="11" t="s">
        <v>35</v>
      </c>
      <c r="R12" s="38" t="s">
        <v>100</v>
      </c>
      <c r="S12" s="15" t="s">
        <v>66</v>
      </c>
    </row>
    <row r="13" spans="1:19" ht="18.75" x14ac:dyDescent="0.3">
      <c r="A13" s="26" t="s">
        <v>27</v>
      </c>
      <c r="B13" s="13" t="s">
        <v>6</v>
      </c>
      <c r="C13" s="13" t="s">
        <v>117</v>
      </c>
      <c r="D13" s="32">
        <v>12</v>
      </c>
      <c r="E13" s="30">
        <f t="shared" si="0"/>
        <v>139.9753169313523</v>
      </c>
      <c r="F13" s="24">
        <f t="shared" si="1"/>
        <v>12.725028811941119</v>
      </c>
      <c r="G13" s="25">
        <v>1.2725028811941119</v>
      </c>
      <c r="H13" s="3">
        <f t="shared" si="2"/>
        <v>11</v>
      </c>
      <c r="I13" s="40">
        <v>3</v>
      </c>
      <c r="J13" s="40">
        <v>2</v>
      </c>
      <c r="K13" s="40">
        <v>2</v>
      </c>
      <c r="L13" s="40">
        <v>2</v>
      </c>
      <c r="M13" s="9">
        <v>0</v>
      </c>
      <c r="N13" s="10">
        <v>2</v>
      </c>
      <c r="O13" s="8" t="s">
        <v>96</v>
      </c>
      <c r="P13" s="11" t="s">
        <v>28</v>
      </c>
      <c r="Q13" s="11" t="s">
        <v>29</v>
      </c>
      <c r="R13" s="39"/>
      <c r="S13" s="15" t="s">
        <v>110</v>
      </c>
    </row>
    <row r="14" spans="1:19" ht="18.75" x14ac:dyDescent="0.3">
      <c r="A14" s="26" t="s">
        <v>36</v>
      </c>
      <c r="B14" s="13" t="s">
        <v>6</v>
      </c>
      <c r="C14" s="13" t="s">
        <v>117</v>
      </c>
      <c r="D14" s="32">
        <v>13</v>
      </c>
      <c r="E14" s="30">
        <f t="shared" si="0"/>
        <v>129.91350746678893</v>
      </c>
      <c r="F14" s="24">
        <f t="shared" si="1"/>
        <v>16.239188433348616</v>
      </c>
      <c r="G14" s="25">
        <v>1.6239188433348617</v>
      </c>
      <c r="H14" s="3">
        <f t="shared" si="2"/>
        <v>8</v>
      </c>
      <c r="I14" s="22">
        <v>3</v>
      </c>
      <c r="J14" s="22">
        <v>2</v>
      </c>
      <c r="K14" s="40">
        <v>2</v>
      </c>
      <c r="L14" s="29"/>
      <c r="M14" s="9" t="s">
        <v>108</v>
      </c>
      <c r="N14" s="10">
        <f t="shared" ref="N14:N26" si="4">IF( O14 = "Low",3, IF(O14="Med",2, IF(O14="High",1,0)))</f>
        <v>1</v>
      </c>
      <c r="O14" s="8" t="s">
        <v>96</v>
      </c>
      <c r="P14" s="11" t="s">
        <v>37</v>
      </c>
      <c r="Q14" s="11" t="s">
        <v>11</v>
      </c>
      <c r="R14" s="38" t="s">
        <v>111</v>
      </c>
      <c r="S14" s="15" t="s">
        <v>67</v>
      </c>
    </row>
    <row r="15" spans="1:19" ht="18.75" x14ac:dyDescent="0.3">
      <c r="A15" s="26" t="s">
        <v>40</v>
      </c>
      <c r="B15" s="13" t="s">
        <v>118</v>
      </c>
      <c r="C15" s="13" t="s">
        <v>117</v>
      </c>
      <c r="D15" s="32">
        <v>14</v>
      </c>
      <c r="E15" s="30">
        <f t="shared" si="0"/>
        <v>88.876252143605996</v>
      </c>
      <c r="F15" s="24">
        <f t="shared" si="1"/>
        <v>14.812708690600999</v>
      </c>
      <c r="G15" s="25">
        <v>1.4812708690601</v>
      </c>
      <c r="H15" s="3">
        <f t="shared" si="2"/>
        <v>6</v>
      </c>
      <c r="I15" s="29"/>
      <c r="J15" s="40">
        <v>2</v>
      </c>
      <c r="K15" s="29"/>
      <c r="L15" s="22">
        <v>2</v>
      </c>
      <c r="M15" s="9">
        <v>0</v>
      </c>
      <c r="N15" s="10">
        <f t="shared" si="4"/>
        <v>2</v>
      </c>
      <c r="O15" s="8" t="s">
        <v>105</v>
      </c>
      <c r="P15" s="11"/>
      <c r="Q15" s="11"/>
      <c r="R15" s="38" t="s">
        <v>112</v>
      </c>
      <c r="S15" s="15" t="s">
        <v>68</v>
      </c>
    </row>
    <row r="16" spans="1:19" ht="18.75" x14ac:dyDescent="0.3">
      <c r="A16" s="26" t="s">
        <v>42</v>
      </c>
      <c r="B16" s="41" t="s">
        <v>116</v>
      </c>
      <c r="C16" s="41" t="s">
        <v>117</v>
      </c>
      <c r="D16" s="32">
        <v>15</v>
      </c>
      <c r="E16" s="30">
        <f t="shared" si="0"/>
        <v>77.951495523856593</v>
      </c>
      <c r="F16" s="24">
        <f t="shared" si="1"/>
        <v>15.590299104771319</v>
      </c>
      <c r="G16" s="25">
        <v>1.5590299104771319</v>
      </c>
      <c r="H16" s="3">
        <f t="shared" si="2"/>
        <v>5</v>
      </c>
      <c r="I16" s="28"/>
      <c r="J16" s="28"/>
      <c r="K16" s="29"/>
      <c r="L16" s="22">
        <v>2</v>
      </c>
      <c r="M16" s="9">
        <v>0</v>
      </c>
      <c r="N16" s="10">
        <f t="shared" si="4"/>
        <v>3</v>
      </c>
      <c r="O16" s="8" t="s">
        <v>113</v>
      </c>
      <c r="P16" s="11"/>
      <c r="Q16" s="11"/>
      <c r="R16" s="38" t="s">
        <v>115</v>
      </c>
      <c r="S16" s="15" t="s">
        <v>70</v>
      </c>
    </row>
    <row r="17" spans="1:19" ht="18.75" x14ac:dyDescent="0.3">
      <c r="A17" s="26" t="s">
        <v>48</v>
      </c>
      <c r="B17" s="41"/>
      <c r="C17" s="41"/>
      <c r="D17" s="32"/>
      <c r="E17" s="30">
        <f t="shared" si="0"/>
        <v>61.768211637381441</v>
      </c>
      <c r="F17" s="24">
        <f t="shared" si="1"/>
        <v>12.353642327476289</v>
      </c>
      <c r="G17" s="25">
        <v>1.2353642327476289</v>
      </c>
      <c r="H17" s="3">
        <f t="shared" si="2"/>
        <v>5</v>
      </c>
      <c r="I17" s="22">
        <v>3</v>
      </c>
      <c r="J17" s="29"/>
      <c r="K17" s="29"/>
      <c r="L17" s="29"/>
      <c r="M17" s="36" t="s">
        <v>103</v>
      </c>
      <c r="N17" s="10">
        <f t="shared" si="4"/>
        <v>2</v>
      </c>
      <c r="O17" s="8" t="s">
        <v>105</v>
      </c>
      <c r="P17" s="11" t="s">
        <v>49</v>
      </c>
      <c r="Q17" s="11"/>
      <c r="R17" s="38"/>
      <c r="S17" s="15" t="s">
        <v>76</v>
      </c>
    </row>
    <row r="18" spans="1:19" ht="18.75" x14ac:dyDescent="0.3">
      <c r="A18" s="26" t="s">
        <v>43</v>
      </c>
      <c r="B18" s="41" t="s">
        <v>116</v>
      </c>
      <c r="C18" s="41" t="s">
        <v>117</v>
      </c>
      <c r="D18" s="32">
        <v>16</v>
      </c>
      <c r="E18" s="30">
        <f t="shared" si="0"/>
        <v>59.999884207889345</v>
      </c>
      <c r="F18" s="24">
        <f t="shared" si="1"/>
        <v>14.999971051972336</v>
      </c>
      <c r="G18" s="25">
        <v>1.4999971051972336</v>
      </c>
      <c r="H18" s="3">
        <f t="shared" si="2"/>
        <v>4</v>
      </c>
      <c r="I18" s="29"/>
      <c r="J18" s="29"/>
      <c r="K18" s="29"/>
      <c r="L18" s="8">
        <v>2</v>
      </c>
      <c r="M18" s="9">
        <v>0</v>
      </c>
      <c r="N18" s="10">
        <f t="shared" si="4"/>
        <v>2</v>
      </c>
      <c r="O18" s="8" t="s">
        <v>105</v>
      </c>
      <c r="P18" s="11"/>
      <c r="Q18" s="11"/>
      <c r="R18" s="38" t="s">
        <v>114</v>
      </c>
      <c r="S18" s="15" t="s">
        <v>71</v>
      </c>
    </row>
    <row r="19" spans="1:19" ht="18.75" x14ac:dyDescent="0.3">
      <c r="A19" s="26" t="s">
        <v>45</v>
      </c>
      <c r="B19" s="42"/>
      <c r="C19" s="41"/>
      <c r="D19" s="32"/>
      <c r="E19" s="30">
        <f t="shared" si="0"/>
        <v>54.760991823804154</v>
      </c>
      <c r="F19" s="24">
        <f t="shared" si="1"/>
        <v>13.690247955951039</v>
      </c>
      <c r="G19" s="25">
        <v>1.3690247955951038</v>
      </c>
      <c r="H19" s="3">
        <f t="shared" si="2"/>
        <v>4</v>
      </c>
      <c r="I19" s="29"/>
      <c r="J19" s="29"/>
      <c r="K19" s="29"/>
      <c r="L19" s="8">
        <v>2</v>
      </c>
      <c r="M19" s="9">
        <v>0</v>
      </c>
      <c r="N19" s="10">
        <f t="shared" si="4"/>
        <v>2</v>
      </c>
      <c r="O19" s="8" t="s">
        <v>105</v>
      </c>
      <c r="P19" s="11"/>
      <c r="Q19" s="11"/>
      <c r="R19" s="38"/>
      <c r="S19" s="15" t="s">
        <v>73</v>
      </c>
    </row>
    <row r="20" spans="1:19" ht="18.75" x14ac:dyDescent="0.3">
      <c r="A20" s="26" t="s">
        <v>53</v>
      </c>
      <c r="B20" s="42"/>
      <c r="C20" s="41"/>
      <c r="D20" s="32"/>
      <c r="E20" s="30">
        <f t="shared" si="0"/>
        <v>52.069155788973866</v>
      </c>
      <c r="F20" s="24">
        <f t="shared" si="1"/>
        <v>10.413831157794773</v>
      </c>
      <c r="G20" s="25">
        <v>1.0413831157794773</v>
      </c>
      <c r="H20" s="3">
        <f t="shared" si="2"/>
        <v>5</v>
      </c>
      <c r="I20" s="22">
        <v>3</v>
      </c>
      <c r="J20" s="29"/>
      <c r="K20" s="29"/>
      <c r="L20" s="29"/>
      <c r="M20" s="36" t="s">
        <v>103</v>
      </c>
      <c r="N20" s="10">
        <f t="shared" si="4"/>
        <v>2</v>
      </c>
      <c r="O20" s="8" t="s">
        <v>105</v>
      </c>
      <c r="P20" s="11" t="s">
        <v>49</v>
      </c>
      <c r="Q20" s="11"/>
      <c r="R20" s="38"/>
      <c r="S20" s="15" t="s">
        <v>80</v>
      </c>
    </row>
    <row r="21" spans="1:19" ht="18.75" x14ac:dyDescent="0.3">
      <c r="A21" s="26" t="s">
        <v>44</v>
      </c>
      <c r="B21" s="41"/>
      <c r="C21" s="41"/>
      <c r="D21" s="32"/>
      <c r="E21" s="30">
        <f t="shared" si="0"/>
        <v>51.259892723681332</v>
      </c>
      <c r="F21" s="24">
        <f t="shared" si="1"/>
        <v>17.086630907893777</v>
      </c>
      <c r="G21" s="25">
        <v>1.7086630907893776</v>
      </c>
      <c r="H21" s="3">
        <f t="shared" si="2"/>
        <v>3</v>
      </c>
      <c r="I21" s="28"/>
      <c r="J21" s="8">
        <v>2</v>
      </c>
      <c r="K21" s="28"/>
      <c r="L21" s="29"/>
      <c r="M21" s="9" t="s">
        <v>108</v>
      </c>
      <c r="N21" s="10">
        <f t="shared" si="4"/>
        <v>1</v>
      </c>
      <c r="O21" s="8" t="s">
        <v>96</v>
      </c>
      <c r="P21" s="11"/>
      <c r="Q21" s="11"/>
      <c r="R21" s="38"/>
      <c r="S21" s="15" t="s">
        <v>72</v>
      </c>
    </row>
    <row r="22" spans="1:19" ht="18.75" x14ac:dyDescent="0.3">
      <c r="A22" s="26" t="s">
        <v>46</v>
      </c>
      <c r="B22" s="41"/>
      <c r="C22" s="41"/>
      <c r="D22" s="32"/>
      <c r="E22" s="30">
        <f t="shared" si="0"/>
        <v>36.650481106700511</v>
      </c>
      <c r="F22" s="24">
        <f t="shared" si="1"/>
        <v>18.325240553350255</v>
      </c>
      <c r="G22" s="25">
        <v>1.8325240553350257</v>
      </c>
      <c r="H22" s="3">
        <f t="shared" si="2"/>
        <v>2</v>
      </c>
      <c r="I22" s="28"/>
      <c r="J22" s="28"/>
      <c r="K22" s="28"/>
      <c r="L22" s="28"/>
      <c r="M22" s="9">
        <v>0</v>
      </c>
      <c r="N22" s="10">
        <f t="shared" si="4"/>
        <v>2</v>
      </c>
      <c r="O22" s="8" t="s">
        <v>105</v>
      </c>
      <c r="P22" s="11"/>
      <c r="Q22" s="11"/>
      <c r="R22" s="11"/>
      <c r="S22" s="15" t="s">
        <v>74</v>
      </c>
    </row>
    <row r="23" spans="1:19" ht="18.75" x14ac:dyDescent="0.3">
      <c r="A23" s="26" t="s">
        <v>50</v>
      </c>
      <c r="B23" s="42"/>
      <c r="C23" s="41"/>
      <c r="D23" s="32"/>
      <c r="E23" s="30">
        <f t="shared" si="0"/>
        <v>26.634989832943269</v>
      </c>
      <c r="F23" s="24">
        <f t="shared" si="1"/>
        <v>13.317494916471635</v>
      </c>
      <c r="G23" s="25">
        <v>1.3317494916471635</v>
      </c>
      <c r="H23" s="3">
        <f t="shared" si="2"/>
        <v>2</v>
      </c>
      <c r="I23" s="29"/>
      <c r="J23" s="29"/>
      <c r="K23" s="29"/>
      <c r="L23" s="29"/>
      <c r="M23" s="36" t="s">
        <v>103</v>
      </c>
      <c r="N23" s="10">
        <f t="shared" si="4"/>
        <v>2</v>
      </c>
      <c r="O23" s="8" t="s">
        <v>105</v>
      </c>
      <c r="P23" s="11"/>
      <c r="Q23" s="11"/>
      <c r="R23" s="38"/>
      <c r="S23" s="15" t="s">
        <v>77</v>
      </c>
    </row>
    <row r="24" spans="1:19" ht="18.75" x14ac:dyDescent="0.3">
      <c r="A24" s="26" t="s">
        <v>51</v>
      </c>
      <c r="B24" s="42"/>
      <c r="C24" s="41"/>
      <c r="D24" s="32"/>
      <c r="E24" s="30">
        <f t="shared" si="0"/>
        <v>18.767262559700391</v>
      </c>
      <c r="F24" s="24">
        <f t="shared" si="1"/>
        <v>9.3836312798501957</v>
      </c>
      <c r="G24" s="25">
        <v>0.93836312798501964</v>
      </c>
      <c r="H24" s="3">
        <f t="shared" si="2"/>
        <v>2</v>
      </c>
      <c r="I24" s="29"/>
      <c r="J24" s="29"/>
      <c r="K24" s="29"/>
      <c r="L24" s="29"/>
      <c r="M24" s="36" t="s">
        <v>103</v>
      </c>
      <c r="N24" s="10">
        <f t="shared" si="4"/>
        <v>2</v>
      </c>
      <c r="O24" s="8" t="s">
        <v>105</v>
      </c>
      <c r="P24" s="11"/>
      <c r="Q24" s="11"/>
      <c r="R24" s="38"/>
      <c r="S24" s="15" t="s">
        <v>78</v>
      </c>
    </row>
    <row r="25" spans="1:19" ht="18.75" x14ac:dyDescent="0.3">
      <c r="A25" s="26" t="s">
        <v>54</v>
      </c>
      <c r="B25" s="42"/>
      <c r="C25" s="41"/>
      <c r="D25" s="32"/>
      <c r="E25" s="30">
        <f t="shared" si="0"/>
        <v>18.115357928384249</v>
      </c>
      <c r="F25" s="24">
        <f t="shared" si="1"/>
        <v>9.0576789641921245</v>
      </c>
      <c r="G25" s="25">
        <v>0.90576789641921251</v>
      </c>
      <c r="H25" s="3">
        <f t="shared" si="2"/>
        <v>2</v>
      </c>
      <c r="I25" s="29"/>
      <c r="J25" s="29"/>
      <c r="K25" s="29"/>
      <c r="L25" s="29"/>
      <c r="M25" s="36" t="s">
        <v>103</v>
      </c>
      <c r="N25" s="10">
        <f t="shared" si="4"/>
        <v>2</v>
      </c>
      <c r="O25" s="8" t="s">
        <v>105</v>
      </c>
      <c r="P25" s="11"/>
      <c r="Q25" s="11"/>
      <c r="R25" s="38"/>
      <c r="S25" s="15" t="s">
        <v>81</v>
      </c>
    </row>
    <row r="26" spans="1:19" ht="18.75" x14ac:dyDescent="0.3">
      <c r="A26" s="26" t="s">
        <v>52</v>
      </c>
      <c r="B26" s="41"/>
      <c r="C26" s="41"/>
      <c r="D26" s="32"/>
      <c r="E26" s="30">
        <f t="shared" si="0"/>
        <v>16.737330670946282</v>
      </c>
      <c r="F26" s="24">
        <f t="shared" si="1"/>
        <v>16.737330670946282</v>
      </c>
      <c r="G26" s="25">
        <v>1.6737330670946282</v>
      </c>
      <c r="H26" s="3">
        <f t="shared" si="2"/>
        <v>1</v>
      </c>
      <c r="I26" s="28"/>
      <c r="J26" s="28"/>
      <c r="K26" s="29"/>
      <c r="L26" s="28"/>
      <c r="M26" s="9" t="s">
        <v>103</v>
      </c>
      <c r="N26" s="10">
        <f t="shared" si="4"/>
        <v>1</v>
      </c>
      <c r="O26" s="8" t="s">
        <v>96</v>
      </c>
      <c r="P26" s="11"/>
      <c r="Q26" s="11"/>
      <c r="R26" s="38"/>
      <c r="S26" s="15" t="s">
        <v>79</v>
      </c>
    </row>
    <row r="27" spans="1:19" ht="15.75" x14ac:dyDescent="0.25">
      <c r="A27" s="26"/>
      <c r="B27" s="41"/>
      <c r="C27" s="41"/>
    </row>
    <row r="28" spans="1:19" ht="15.75" x14ac:dyDescent="0.25">
      <c r="A28" s="26"/>
      <c r="B28" s="41"/>
      <c r="C28" s="41"/>
    </row>
    <row r="29" spans="1:19" x14ac:dyDescent="0.25">
      <c r="B29"/>
    </row>
    <row r="30" spans="1:19" x14ac:dyDescent="0.25">
      <c r="B30"/>
    </row>
    <row r="33" spans="19:19" x14ac:dyDescent="0.25">
      <c r="S33" s="15"/>
    </row>
  </sheetData>
  <sortState xmlns:xlrd2="http://schemas.microsoft.com/office/spreadsheetml/2017/richdata2" ref="A2:S33">
    <sortCondition descending="1" ref="E1:E33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E7CA14EF192F4EB232571D5C321C0D" ma:contentTypeVersion="2" ma:contentTypeDescription="Create a new document." ma:contentTypeScope="" ma:versionID="dd17a308fb80f98cfee12344c8f36b77">
  <xsd:schema xmlns:xsd="http://www.w3.org/2001/XMLSchema" xmlns:xs="http://www.w3.org/2001/XMLSchema" xmlns:p="http://schemas.microsoft.com/office/2006/metadata/properties" xmlns:ns2="e40b6469-93c8-47c5-986f-876928956610" targetNamespace="http://schemas.microsoft.com/office/2006/metadata/properties" ma:root="true" ma:fieldsID="f59d9a962719f63f8ac8f17fd58a846d" ns2:_="">
    <xsd:import namespace="e40b6469-93c8-47c5-986f-8769289566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0b6469-93c8-47c5-986f-8769289566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A3E7DC-335F-4A8F-81F6-EDFE0F5972B6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e40b6469-93c8-47c5-986f-87692895661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F032E07-A55F-4364-AB68-D04E1BEFEA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0866AB-FFAB-4816-840D-FAF2FC9652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0b6469-93c8-47c5-986f-8769289566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Short Names</vt:lpstr>
      <vt:lpstr>Summary Full Names</vt:lpstr>
      <vt:lpstr>2022 PRIORITIZATION</vt:lpstr>
    </vt:vector>
  </TitlesOfParts>
  <Manager/>
  <Company>Metropolitan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Maasgm</dc:creator>
  <cp:keywords/>
  <dc:description/>
  <cp:lastModifiedBy>Slaats, Alison (MNIT)</cp:lastModifiedBy>
  <cp:revision/>
  <dcterms:created xsi:type="dcterms:W3CDTF">2014-09-22T22:53:08Z</dcterms:created>
  <dcterms:modified xsi:type="dcterms:W3CDTF">2022-01-19T19:11:26Z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0x01010084E7CA14EF192F4EB232571D5C321C0D</vt:lpwstr>
  </property>
  <property fmtid="{D5CDD505-2E9C-101B-9397-08002B2CF9AE}" pid="3" name="ESRI_WORKBOOK_ID">
    <vt:lpwstr>360bed1b983846d9a2eb453a6766abbe</vt:lpwstr>
  </property>
</Properties>
</file>